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<sst xmlns="http://schemas.openxmlformats.org/spreadsheetml/2006/main" count="97" uniqueCount="97">
  <si>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Налог на доходы физических лиц</t>
  </si>
  <si>
    <t>Единый сельскохозяйственный налог</t>
  </si>
  <si>
    <t>Задолженности и перерасчеты по отмененным налогам и сборам</t>
  </si>
  <si>
    <t>Доходы от использования имущества</t>
  </si>
  <si>
    <t>Арендная плата за земли до разграничения собственности</t>
  </si>
  <si>
    <t>Аренда имущества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</si>
  <si>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</si>
  <si>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</si>
  <si>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 до разграничения собственности</t>
  </si>
  <si>
    <t>000 1 01 02 000 01 0000 110</t>
  </si>
  <si>
    <t>000 1 05 03 000 01 0000 110</t>
  </si>
  <si>
    <t>000 1 09 00 000 00 0000 110</t>
  </si>
  <si>
    <t>000 1 11 00 000 00 0000 000</t>
  </si>
  <si>
    <t>000 1 11 05 035 00 0000 120</t>
  </si>
  <si>
    <t>000 1 14 00 000 00 0000 000</t>
  </si>
  <si>
    <t>000 1 14 02 033 05 0000 410</t>
  </si>
  <si>
    <t>000 1 14 06 000 00 0000 420</t>
  </si>
  <si>
    <t>% ожид.исп. к уточн.бюджету</t>
  </si>
  <si>
    <t>Код бюджетной классификации</t>
  </si>
  <si>
    <t>Налоговые и неналоговые доходы</t>
  </si>
  <si>
    <t>ВСЕГО ДОХОДОВ</t>
  </si>
  <si>
    <t>0100</t>
  </si>
  <si>
    <t>Общегосударственные вопросы</t>
  </si>
  <si>
    <t>0104</t>
  </si>
  <si>
    <t>Функционирование местных администраций</t>
  </si>
  <si>
    <t>Другие общегосударственные вопросы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</si>
  <si>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</si>
  <si>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</si>
  <si>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</si>
  <si>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</si>
  <si>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</si>
  <si>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</si>
  <si>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0800</t>
  </si>
  <si>
    <t>Культура, кинематография,средства массовой информации</t>
  </si>
  <si>
    <t>0801</t>
  </si>
  <si>
    <t>Культура</t>
  </si>
  <si>
    <t>Межбюджетные трансферты</t>
  </si>
  <si>
    <t>Субсидии</t>
  </si>
  <si>
    <t>Субвенции</t>
  </si>
  <si>
    <t>000 2 02 00 000 00 0000 000</t>
  </si>
  <si>
    <t>Безвозмездные поступления</t>
  </si>
  <si>
    <t>000 2 02 01 000 00 0000 151</t>
  </si>
  <si>
    <t>000 2 02 02 000 00 0000 151</t>
  </si>
  <si>
    <t xml:space="preserve">000 2 02 03 000 00 0000 151 </t>
  </si>
  <si>
    <t>Собственные доходы</t>
  </si>
  <si>
    <t>000 2 02 04 000 00 0000 151</t>
  </si>
  <si>
    <t>000 2 02 01 001 05 0000 151</t>
  </si>
  <si>
    <t>Дотация на выравнивание</t>
  </si>
  <si>
    <t>000 2 02 01 003 05 0000 151</t>
  </si>
  <si>
    <t>Дотация на сбалансированность</t>
  </si>
  <si>
    <t xml:space="preserve"> Дотации, в т.ч.</t>
  </si>
  <si>
    <t>дефицит, профицит</t>
  </si>
  <si>
    <t>000 1 06 01 000 00 0000 110</t>
  </si>
  <si>
    <t>Налог на имущество физ.лиц</t>
  </si>
  <si>
    <t>000 1 06 06 000 00 0000 110</t>
  </si>
  <si>
    <t>Земельный налог</t>
  </si>
  <si>
    <t>000 1 17 05 000 00 0000 180</t>
  </si>
  <si>
    <t>Прочие неналоговые доходы</t>
  </si>
  <si>
    <t>0503</t>
  </si>
  <si>
    <t>благоустройство</t>
  </si>
  <si>
    <t xml:space="preserve">РАСХОДЫ </t>
  </si>
  <si>
    <t>ВСЕГО расходов</t>
  </si>
  <si>
    <t>1000</t>
  </si>
  <si>
    <t>1001</t>
  </si>
  <si>
    <t>Социальная политика</t>
  </si>
  <si>
    <t>Пенсионное обеспечение</t>
  </si>
  <si>
    <t>0113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</si>
  <si>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</si>
  <si>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</si>
  <si>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</si>
  <si>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1100</t>
  </si>
  <si>
    <t>1101</t>
  </si>
  <si>
    <t>Физическая культура</t>
  </si>
  <si>
    <t>Национальная безопасность и правоохранительная деятельность</t>
  </si>
  <si>
    <t>Физическая культура и спорт</t>
  </si>
  <si>
    <t>Штрафы</t>
  </si>
  <si>
    <t>000 1 16 33 050 10 0000 140</t>
  </si>
  <si>
    <t>Ожидаемое исполнение  бюджета МО "Городское поселение Звенигово" за 2012 год</t>
  </si>
  <si>
    <t>Утвержденный бюджет на 2012г</t>
  </si>
  <si>
    <t>Уточненный бюджет на 01.11.2012</t>
  </si>
  <si>
    <t>исполнение бюджета на 01.11.2012г.</t>
  </si>
  <si>
    <t>Ожидаемое исполнение за 2012г.</t>
  </si>
  <si>
    <t>Проект бюджета на 2013 г.</t>
  </si>
  <si>
    <t>000 1 11 05 013 00 0000 120</t>
  </si>
  <si>
    <t>000 1 13 02 000 00 0000</t>
  </si>
  <si>
    <t xml:space="preserve">Доходы от платных услуг </t>
  </si>
  <si>
    <t>% роста проекта 2013г. к утв.бюджету 2012г.</t>
  </si>
  <si>
    <t>0400</t>
  </si>
  <si>
    <t>0409</t>
  </si>
  <si>
    <t>0412</t>
  </si>
  <si>
    <t>Национальная экономика</t>
  </si>
  <si>
    <t>Дорожное хозяйство</t>
  </si>
  <si>
    <t>Другие вопросы в области национальной экономики</t>
  </si>
  <si>
    <t>0600</t>
  </si>
  <si>
    <t>0603</t>
  </si>
  <si>
    <t>Охрана окружающей среды</t>
  </si>
  <si>
    <t>Охрана объектов растительного и животного мира и среды их обитания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</si>
</sst>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-* #,##0.0_р_._-;\-* #,##0.0_р_._-;_-* &quot;-&quot;??_р_._-;_-@_-"/>
    <numFmt numFmtId="171" formatCode="_-* #,##0.0_р_._-;\-* #,##0.0_р_._-;_-* &quot;-&quot;?_р_._-;_-@_-"/>
    <numFmt numFmtId="172" formatCode="_-* #,##0.000_р_._-;\-* #,##0.000_р_._-;_-* &quot;-&quot;??_р_._-;_-@_-"/>
    <numFmt numFmtId="173" formatCode="_-* #,##0_р_._-;\-* #,##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169" fontId="3" fillId="0" borderId="10" xfId="0" applyNumberFormat="1" applyFont="1" applyFill="1" applyBorder="1" applyAlignment="1">
      <alignment horizontal="center" vertical="center"/>
    </xf>
    <xf numFmtId="170" fontId="2" fillId="0" borderId="10" xfId="58" applyNumberFormat="1" applyFont="1" applyBorder="1" applyAlignment="1">
      <alignment horizontal="center" vertical="center"/>
    </xf>
    <xf numFmtId="43" fontId="2" fillId="0" borderId="10" xfId="58" applyNumberFormat="1" applyFont="1" applyBorder="1" applyAlignment="1">
      <alignment horizontal="center" vertical="center"/>
    </xf>
    <xf numFmtId="170" fontId="3" fillId="0" borderId="10" xfId="58" applyNumberFormat="1" applyFont="1" applyBorder="1" applyAlignment="1">
      <alignment horizontal="center" vertical="center"/>
    </xf>
    <xf numFmtId="0" fontId="3" fillId="0" borderId="10" xfId="58" applyNumberFormat="1" applyFont="1" applyBorder="1" applyAlignment="1">
      <alignment horizontal="center" vertical="center"/>
    </xf>
    <xf numFmtId="169" fontId="3" fillId="0" borderId="10" xfId="58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0" fontId="3" fillId="0" borderId="10" xfId="58" applyNumberFormat="1" applyFont="1" applyFill="1" applyBorder="1" applyAlignment="1">
      <alignment horizontal="center" vertical="center"/>
    </xf>
    <xf numFmtId="43" fontId="3" fillId="0" borderId="10" xfId="58" applyNumberFormat="1" applyFont="1" applyBorder="1" applyAlignment="1">
      <alignment horizontal="center" vertical="center"/>
    </xf>
    <xf numFmtId="43" fontId="3" fillId="0" borderId="10" xfId="58" applyNumberFormat="1" applyFont="1" applyFill="1" applyBorder="1" applyAlignment="1">
      <alignment horizontal="center" vertical="center"/>
    </xf>
    <xf numFmtId="173" fontId="2" fillId="0" borderId="10" xfId="58" applyNumberFormat="1" applyFont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170" fontId="3" fillId="33" borderId="10" xfId="58" applyNumberFormat="1" applyFont="1" applyFill="1" applyBorder="1" applyAlignment="1">
      <alignment horizontal="center" vertical="center"/>
    </xf>
    <xf numFmtId="0" fontId="3" fillId="33" borderId="10" xfId="58" applyNumberFormat="1" applyFont="1" applyFill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tabSelected="1" zoomScale="87" zoomScaleNormal="87" zoomScalePageLayoutView="0" workbookViewId="0" topLeftCell="A1">
      <pane ySplit="6" topLeftCell="A7" activePane="bottomLeft" state="frozen"/>
      <selection pane="topLeft" activeCell="A1" sqref="A1"/>
      <selection pane="bottomLeft" activeCell="F8" sqref="F8"/>
    </sheetView>
  </sheetViews>
  <sheetFormatPr defaultColWidth="9.00390625" defaultRowHeight="12.75"/>
  <cols>
    <col min="1" max="1" width="31.875" style="0" customWidth="1"/>
    <col min="2" max="2" width="35.375" style="0" customWidth="1"/>
    <col min="3" max="3" width="15.75390625" style="0" customWidth="1"/>
    <col min="4" max="4" width="15.625" style="0" customWidth="1"/>
    <col min="5" max="5" width="15.375" style="0" customWidth="1"/>
    <col min="6" max="6" width="16.125" style="0" customWidth="1"/>
    <col min="7" max="7" width="13.375" style="0" customWidth="1"/>
    <col min="8" max="8" width="16.625" style="0" customWidth="1"/>
    <col min="9" max="9" width="13.125" style="0" customWidth="1"/>
  </cols>
  <sheetData>
    <row r="2" spans="1:9" ht="18.75">
      <c r="A2" s="37" t="s">
        <v>77</v>
      </c>
      <c r="B2" s="37"/>
      <c r="C2" s="37"/>
      <c r="D2" s="37"/>
      <c r="E2" s="37"/>
      <c r="F2" s="37"/>
      <c r="G2" s="37"/>
      <c r="H2" s="37"/>
      <c r="I2" s="37"/>
    </row>
    <row r="3" spans="1:9" ht="18.75">
      <c r="A3" s="2"/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8" t="s">
        <v>18</v>
      </c>
      <c r="B4" s="38" t="s">
        <v>19</v>
      </c>
      <c r="C4" s="39" t="s">
        <v>78</v>
      </c>
      <c r="D4" s="41" t="s">
        <v>79</v>
      </c>
      <c r="E4" s="46" t="s">
        <v>80</v>
      </c>
      <c r="F4" s="39" t="s">
        <v>81</v>
      </c>
      <c r="G4" s="43" t="s">
        <v>17</v>
      </c>
      <c r="H4" s="39" t="s">
        <v>82</v>
      </c>
      <c r="I4" s="39" t="s">
        <v>86</v>
      </c>
    </row>
    <row r="5" spans="1:9" ht="12.75">
      <c r="A5" s="38"/>
      <c r="B5" s="38"/>
      <c r="C5" s="40"/>
      <c r="D5" s="42"/>
      <c r="E5" s="47"/>
      <c r="F5" s="39"/>
      <c r="G5" s="44"/>
      <c r="H5" s="39"/>
      <c r="I5" s="39"/>
    </row>
    <row r="6" spans="1:9" ht="82.5" customHeight="1">
      <c r="A6" s="38"/>
      <c r="B6" s="38"/>
      <c r="C6" s="40"/>
      <c r="D6" s="42"/>
      <c r="E6" s="48"/>
      <c r="F6" s="39"/>
      <c r="G6" s="45"/>
      <c r="H6" s="39"/>
      <c r="I6" s="39"/>
    </row>
    <row r="7" spans="1:9" ht="18.75">
      <c r="A7" s="3"/>
      <c r="B7" s="5" t="s">
        <v>44</v>
      </c>
      <c r="C7" s="18">
        <f>C8+C9+C12+C14+C15+C19+C10+C11+C20</f>
        <v>16371.5</v>
      </c>
      <c r="D7" s="18">
        <f>D8+D9+D12+D14+D15+D19+D10+D11+D20</f>
        <v>17633.5</v>
      </c>
      <c r="E7" s="18">
        <f>E8+E9+E12+E14+E15+E19+E10+E11+E20</f>
        <v>14329.977</v>
      </c>
      <c r="F7" s="18">
        <f>F8+F9+F12+F14+F15+F19+F10+F11+F20+F16</f>
        <v>16730.699999999997</v>
      </c>
      <c r="G7" s="18">
        <f aca="true" t="shared" si="0" ref="G7:G26">F7/D7*100</f>
        <v>94.88019962004138</v>
      </c>
      <c r="H7" s="19">
        <f>H8+H9+H12+H14+H15+H19+H10+H11+H20+H18+H21</f>
        <v>17966.11</v>
      </c>
      <c r="I7" s="18">
        <f>H7/C7*100</f>
        <v>109.74015820175305</v>
      </c>
    </row>
    <row r="8" spans="1:9" ht="34.5" customHeight="1">
      <c r="A8" s="6" t="s">
        <v>9</v>
      </c>
      <c r="B8" s="16" t="s">
        <v>0</v>
      </c>
      <c r="C8" s="20">
        <v>9192</v>
      </c>
      <c r="D8" s="20">
        <v>9192</v>
      </c>
      <c r="E8" s="20">
        <v>7212.477</v>
      </c>
      <c r="F8" s="31">
        <v>9000</v>
      </c>
      <c r="G8" s="20">
        <f t="shared" si="0"/>
        <v>97.911227154047</v>
      </c>
      <c r="H8" s="20">
        <v>10261</v>
      </c>
      <c r="I8" s="20">
        <f>H8/C8*100</f>
        <v>111.62967798085293</v>
      </c>
    </row>
    <row r="9" spans="1:9" ht="56.25">
      <c r="A9" s="7" t="s">
        <v>10</v>
      </c>
      <c r="B9" s="16" t="s">
        <v>1</v>
      </c>
      <c r="C9" s="21"/>
      <c r="D9" s="21"/>
      <c r="E9" s="22">
        <v>0</v>
      </c>
      <c r="F9" s="31">
        <v>0</v>
      </c>
      <c r="G9" s="20"/>
      <c r="H9" s="21">
        <v>0</v>
      </c>
      <c r="I9" s="20"/>
    </row>
    <row r="10" spans="1:9" ht="37.5">
      <c r="A10" s="7" t="s">
        <v>52</v>
      </c>
      <c r="B10" s="16" t="s">
        <v>53</v>
      </c>
      <c r="C10" s="20">
        <v>1399</v>
      </c>
      <c r="D10" s="20">
        <v>1399</v>
      </c>
      <c r="E10" s="20">
        <v>965.4</v>
      </c>
      <c r="F10" s="31">
        <v>1150</v>
      </c>
      <c r="G10" s="22">
        <f t="shared" si="0"/>
        <v>82.20157255182274</v>
      </c>
      <c r="H10" s="20">
        <v>1881</v>
      </c>
      <c r="I10" s="20">
        <f>H10/C10*100</f>
        <v>134.45318084345962</v>
      </c>
    </row>
    <row r="11" spans="1:9" ht="18.75">
      <c r="A11" s="7" t="s">
        <v>54</v>
      </c>
      <c r="B11" s="7" t="s">
        <v>55</v>
      </c>
      <c r="C11" s="20">
        <v>4040</v>
      </c>
      <c r="D11" s="20">
        <v>4040</v>
      </c>
      <c r="E11" s="20">
        <v>3568.9</v>
      </c>
      <c r="F11" s="31">
        <v>3800</v>
      </c>
      <c r="G11" s="22">
        <f t="shared" si="0"/>
        <v>94.05940594059405</v>
      </c>
      <c r="H11" s="20">
        <v>3600</v>
      </c>
      <c r="I11" s="20">
        <f>H11/C11*100</f>
        <v>89.10891089108911</v>
      </c>
    </row>
    <row r="12" spans="1:9" ht="56.25">
      <c r="A12" s="7" t="s">
        <v>11</v>
      </c>
      <c r="B12" s="3" t="s">
        <v>2</v>
      </c>
      <c r="C12" s="20"/>
      <c r="D12" s="20"/>
      <c r="E12" s="20">
        <v>0.1</v>
      </c>
      <c r="F12" s="31">
        <v>0.1</v>
      </c>
      <c r="G12" s="22"/>
      <c r="H12" s="21">
        <v>0</v>
      </c>
      <c r="I12" s="20"/>
    </row>
    <row r="13" spans="1:9" ht="37.5">
      <c r="A13" s="7" t="s">
        <v>12</v>
      </c>
      <c r="B13" s="16" t="s">
        <v>3</v>
      </c>
      <c r="C13" s="20">
        <f>C14+C15</f>
        <v>1740.5</v>
      </c>
      <c r="D13" s="20">
        <f>D14+D15</f>
        <v>1727.5</v>
      </c>
      <c r="E13" s="20">
        <f>E14+E15</f>
        <v>1306.1</v>
      </c>
      <c r="F13" s="32">
        <f>F14+F15</f>
        <v>1490</v>
      </c>
      <c r="G13" s="22">
        <f t="shared" si="0"/>
        <v>86.25180897250362</v>
      </c>
      <c r="H13" s="20">
        <f>H14+H15</f>
        <v>2124.1099999999997</v>
      </c>
      <c r="I13" s="20">
        <f>H13/C13*100</f>
        <v>122.04021832806662</v>
      </c>
    </row>
    <row r="14" spans="1:9" ht="56.25">
      <c r="A14" s="7" t="s">
        <v>83</v>
      </c>
      <c r="B14" s="3" t="s">
        <v>4</v>
      </c>
      <c r="C14" s="20">
        <v>317</v>
      </c>
      <c r="D14" s="20">
        <v>487</v>
      </c>
      <c r="E14" s="20">
        <v>415.73</v>
      </c>
      <c r="F14" s="31">
        <v>470</v>
      </c>
      <c r="G14" s="22">
        <f t="shared" si="0"/>
        <v>96.50924024640656</v>
      </c>
      <c r="H14" s="20">
        <v>500</v>
      </c>
      <c r="I14" s="20">
        <f>H14/C14*100</f>
        <v>157.72870662460568</v>
      </c>
    </row>
    <row r="15" spans="1:9" ht="18.75">
      <c r="A15" s="7" t="s">
        <v>13</v>
      </c>
      <c r="B15" s="7" t="s">
        <v>5</v>
      </c>
      <c r="C15" s="20">
        <v>1423.5</v>
      </c>
      <c r="D15" s="20">
        <v>1240.5</v>
      </c>
      <c r="E15" s="20">
        <v>890.37</v>
      </c>
      <c r="F15" s="31">
        <v>1020</v>
      </c>
      <c r="G15" s="22">
        <f t="shared" si="0"/>
        <v>82.22490931076179</v>
      </c>
      <c r="H15" s="20">
        <v>1624.11</v>
      </c>
      <c r="I15" s="20">
        <f>H15/C15*100</f>
        <v>114.09272918861959</v>
      </c>
    </row>
    <row r="16" spans="1:9" ht="18.75">
      <c r="A16" s="7" t="s">
        <v>84</v>
      </c>
      <c r="B16" s="7" t="s">
        <v>85</v>
      </c>
      <c r="C16" s="20"/>
      <c r="D16" s="20">
        <v>13</v>
      </c>
      <c r="E16" s="20">
        <v>13.58</v>
      </c>
      <c r="F16" s="31">
        <v>13.6</v>
      </c>
      <c r="G16" s="22">
        <f t="shared" si="0"/>
        <v>104.61538461538463</v>
      </c>
      <c r="H16" s="20"/>
      <c r="I16" s="20"/>
    </row>
    <row r="17" spans="1:9" ht="56.25">
      <c r="A17" s="7" t="s">
        <v>14</v>
      </c>
      <c r="B17" s="3" t="s">
        <v>6</v>
      </c>
      <c r="C17" s="23"/>
      <c r="D17" s="23">
        <v>1275</v>
      </c>
      <c r="E17" s="23">
        <f>E18+E19</f>
        <v>1277</v>
      </c>
      <c r="F17" s="33">
        <f>F18+F19</f>
        <v>1277</v>
      </c>
      <c r="G17" s="20"/>
      <c r="H17" s="23"/>
      <c r="I17" s="20"/>
    </row>
    <row r="18" spans="1:9" ht="37.5">
      <c r="A18" s="7" t="s">
        <v>15</v>
      </c>
      <c r="B18" s="3" t="s">
        <v>7</v>
      </c>
      <c r="C18" s="23"/>
      <c r="D18" s="23"/>
      <c r="E18" s="23"/>
      <c r="F18" s="34"/>
      <c r="G18" s="20"/>
      <c r="H18" s="23"/>
      <c r="I18" s="20"/>
    </row>
    <row r="19" spans="1:9" ht="75">
      <c r="A19" s="7" t="s">
        <v>16</v>
      </c>
      <c r="B19" s="3" t="s">
        <v>8</v>
      </c>
      <c r="C19" s="23"/>
      <c r="D19" s="23">
        <v>1275</v>
      </c>
      <c r="E19" s="24">
        <v>1277</v>
      </c>
      <c r="F19" s="33">
        <v>1277</v>
      </c>
      <c r="G19" s="22">
        <f t="shared" si="0"/>
        <v>100.15686274509802</v>
      </c>
      <c r="H19" s="23"/>
      <c r="I19" s="20"/>
    </row>
    <row r="20" spans="1:9" ht="37.5">
      <c r="A20" s="7" t="s">
        <v>56</v>
      </c>
      <c r="B20" s="9" t="s">
        <v>57</v>
      </c>
      <c r="C20" s="23"/>
      <c r="D20" s="23"/>
      <c r="E20" s="23">
        <v>0</v>
      </c>
      <c r="F20" s="34">
        <v>0</v>
      </c>
      <c r="G20" s="21">
        <v>0</v>
      </c>
      <c r="H20" s="23">
        <v>100</v>
      </c>
      <c r="I20" s="20"/>
    </row>
    <row r="21" spans="1:9" ht="18.75">
      <c r="A21" s="7" t="s">
        <v>76</v>
      </c>
      <c r="B21" s="10" t="s">
        <v>75</v>
      </c>
      <c r="C21" s="25"/>
      <c r="D21" s="25"/>
      <c r="E21" s="25">
        <v>0</v>
      </c>
      <c r="F21" s="34">
        <v>0</v>
      </c>
      <c r="G21" s="23"/>
      <c r="H21" s="23"/>
      <c r="I21" s="20"/>
    </row>
    <row r="22" spans="1:9" ht="37.5">
      <c r="A22" s="11" t="s">
        <v>39</v>
      </c>
      <c r="B22" s="12" t="s">
        <v>40</v>
      </c>
      <c r="C22" s="18">
        <f>C23+C26+C27</f>
        <v>11902</v>
      </c>
      <c r="D22" s="18">
        <f>D23+D26+D27+D28</f>
        <v>42704.34872</v>
      </c>
      <c r="E22" s="18">
        <f>E23+E26+E27+E28</f>
        <v>30175.045729999998</v>
      </c>
      <c r="F22" s="18">
        <f>F23+F26+F27+F28</f>
        <v>42704.34872</v>
      </c>
      <c r="G22" s="22">
        <f t="shared" si="0"/>
        <v>100</v>
      </c>
      <c r="H22" s="18">
        <f>H23+H26+H27+H28</f>
        <v>16182.7</v>
      </c>
      <c r="I22" s="18">
        <f>H22/D22*100</f>
        <v>37.89473551301592</v>
      </c>
    </row>
    <row r="23" spans="1:9" ht="18.75">
      <c r="A23" s="7" t="s">
        <v>41</v>
      </c>
      <c r="B23" s="9" t="s">
        <v>50</v>
      </c>
      <c r="C23" s="20">
        <f>C24+C25</f>
        <v>11902</v>
      </c>
      <c r="D23" s="20">
        <f>D24+D25</f>
        <v>21881</v>
      </c>
      <c r="E23" s="20">
        <f>E24+E25</f>
        <v>18327.8</v>
      </c>
      <c r="F23" s="26">
        <f>F24+F25</f>
        <v>21881</v>
      </c>
      <c r="G23" s="22">
        <f t="shared" si="0"/>
        <v>100</v>
      </c>
      <c r="H23" s="20">
        <f>H24+H25</f>
        <v>11540.5</v>
      </c>
      <c r="I23" s="20">
        <f>H23/D23*100</f>
        <v>52.74210502262237</v>
      </c>
    </row>
    <row r="24" spans="1:9" ht="18.75">
      <c r="A24" s="7" t="s">
        <v>46</v>
      </c>
      <c r="B24" s="9" t="s">
        <v>47</v>
      </c>
      <c r="C24" s="20">
        <v>10797</v>
      </c>
      <c r="D24" s="20">
        <v>10797</v>
      </c>
      <c r="E24" s="20">
        <v>10795.8</v>
      </c>
      <c r="F24" s="26">
        <v>10797</v>
      </c>
      <c r="G24" s="22">
        <f t="shared" si="0"/>
        <v>100</v>
      </c>
      <c r="H24" s="20">
        <v>10380</v>
      </c>
      <c r="I24" s="20"/>
    </row>
    <row r="25" spans="1:9" ht="37.5">
      <c r="A25" s="7" t="s">
        <v>48</v>
      </c>
      <c r="B25" s="9" t="s">
        <v>49</v>
      </c>
      <c r="C25" s="20">
        <v>1105</v>
      </c>
      <c r="D25" s="27">
        <v>11084</v>
      </c>
      <c r="E25" s="27">
        <v>7532</v>
      </c>
      <c r="F25" s="28">
        <v>11084</v>
      </c>
      <c r="G25" s="22">
        <f t="shared" si="0"/>
        <v>100</v>
      </c>
      <c r="H25" s="20">
        <v>1160.5</v>
      </c>
      <c r="I25" s="20">
        <f>H25/D25*100</f>
        <v>10.47004691447131</v>
      </c>
    </row>
    <row r="26" spans="1:9" ht="18.75">
      <c r="A26" s="7" t="s">
        <v>42</v>
      </c>
      <c r="B26" s="9" t="s">
        <v>37</v>
      </c>
      <c r="C26" s="20">
        <v>0</v>
      </c>
      <c r="D26" s="20">
        <v>20822.09872</v>
      </c>
      <c r="E26" s="20">
        <v>11845.99573</v>
      </c>
      <c r="F26" s="20">
        <v>20822.09872</v>
      </c>
      <c r="G26" s="22">
        <f t="shared" si="0"/>
        <v>100</v>
      </c>
      <c r="H26" s="21">
        <v>4642.2</v>
      </c>
      <c r="I26" s="21">
        <f>H26/D26*100</f>
        <v>22.294582608721775</v>
      </c>
    </row>
    <row r="27" spans="1:9" ht="18.75">
      <c r="A27" s="7" t="s">
        <v>43</v>
      </c>
      <c r="B27" s="9" t="s">
        <v>38</v>
      </c>
      <c r="C27" s="20"/>
      <c r="D27" s="20"/>
      <c r="E27" s="20"/>
      <c r="F27" s="26"/>
      <c r="G27" s="20"/>
      <c r="H27" s="20"/>
      <c r="I27" s="20"/>
    </row>
    <row r="28" spans="1:9" ht="18.75">
      <c r="A28" s="7" t="s">
        <v>45</v>
      </c>
      <c r="B28" s="9" t="s">
        <v>36</v>
      </c>
      <c r="C28" s="20"/>
      <c r="D28" s="20">
        <v>1.25</v>
      </c>
      <c r="E28" s="20">
        <v>1.25</v>
      </c>
      <c r="F28" s="26">
        <v>1.25</v>
      </c>
      <c r="G28" s="20"/>
      <c r="H28" s="20"/>
      <c r="I28" s="20"/>
    </row>
    <row r="29" spans="1:9" ht="18.75">
      <c r="A29" s="35" t="s">
        <v>20</v>
      </c>
      <c r="B29" s="36"/>
      <c r="C29" s="18">
        <f>C7+C22</f>
        <v>28273.5</v>
      </c>
      <c r="D29" s="18">
        <f>D7+D22</f>
        <v>60337.84872</v>
      </c>
      <c r="E29" s="29">
        <f>E7+E22</f>
        <v>44505.02273</v>
      </c>
      <c r="F29" s="18">
        <f>F7+F22</f>
        <v>59435.04872</v>
      </c>
      <c r="G29" s="22">
        <f>F29/D29*100</f>
        <v>98.50375838855396</v>
      </c>
      <c r="H29" s="18">
        <f>H7+H22</f>
        <v>34148.81</v>
      </c>
      <c r="I29" s="18">
        <f>H29/D29*100</f>
        <v>56.59600188675735</v>
      </c>
    </row>
    <row r="30" spans="1:9" ht="18.75">
      <c r="A30" s="7"/>
      <c r="B30" s="13" t="s">
        <v>60</v>
      </c>
      <c r="C30" s="23"/>
      <c r="D30" s="23"/>
      <c r="E30" s="23"/>
      <c r="F30" s="23"/>
      <c r="G30" s="23"/>
      <c r="H30" s="23"/>
      <c r="I30" s="23"/>
    </row>
    <row r="31" spans="1:9" ht="37.5">
      <c r="A31" s="14" t="s">
        <v>21</v>
      </c>
      <c r="B31" s="4" t="s">
        <v>22</v>
      </c>
      <c r="C31" s="17">
        <f>C32+C33</f>
        <v>3476</v>
      </c>
      <c r="D31" s="17">
        <f>D32+D33</f>
        <v>4449.1</v>
      </c>
      <c r="E31" s="17">
        <f>E32+E33</f>
        <v>3252.6</v>
      </c>
      <c r="F31" s="17">
        <f>F32+F33</f>
        <v>4149.1</v>
      </c>
      <c r="G31" s="17">
        <f>F31/D31*100</f>
        <v>93.25706322627049</v>
      </c>
      <c r="H31" s="17">
        <f>H32+H33</f>
        <v>3845</v>
      </c>
      <c r="I31" s="17">
        <f>H31/C31*100</f>
        <v>110.61565017261219</v>
      </c>
    </row>
    <row r="32" spans="1:9" ht="37.5">
      <c r="A32" s="15" t="s">
        <v>23</v>
      </c>
      <c r="B32" s="4" t="s">
        <v>24</v>
      </c>
      <c r="C32" s="17">
        <v>3476</v>
      </c>
      <c r="D32" s="17">
        <v>3776</v>
      </c>
      <c r="E32" s="17">
        <v>3011.5</v>
      </c>
      <c r="F32" s="17">
        <v>3776</v>
      </c>
      <c r="G32" s="17">
        <f>F32/D32*100</f>
        <v>100</v>
      </c>
      <c r="H32" s="17">
        <v>3745</v>
      </c>
      <c r="I32" s="17">
        <f aca="true" t="shared" si="1" ref="I32:I51">H32/C32*100</f>
        <v>107.73878020713464</v>
      </c>
    </row>
    <row r="33" spans="1:9" ht="56.25">
      <c r="A33" s="15" t="s">
        <v>66</v>
      </c>
      <c r="B33" s="4" t="s">
        <v>25</v>
      </c>
      <c r="C33" s="17"/>
      <c r="D33" s="17">
        <v>673.1</v>
      </c>
      <c r="E33" s="17">
        <v>241.1</v>
      </c>
      <c r="F33" s="17">
        <v>373.1</v>
      </c>
      <c r="G33" s="17">
        <f aca="true" t="shared" si="2" ref="G33:G51">F33/D33*100</f>
        <v>55.43009953944436</v>
      </c>
      <c r="H33" s="17">
        <v>100</v>
      </c>
      <c r="I33" s="17"/>
    </row>
    <row r="34" spans="1:9" ht="61.5" customHeight="1">
      <c r="A34" s="14" t="s">
        <v>67</v>
      </c>
      <c r="B34" s="4" t="s">
        <v>73</v>
      </c>
      <c r="C34" s="17">
        <f>C35</f>
        <v>100</v>
      </c>
      <c r="D34" s="17">
        <f>D35</f>
        <v>100</v>
      </c>
      <c r="E34" s="17">
        <f>E35</f>
        <v>100</v>
      </c>
      <c r="F34" s="17">
        <f>F35</f>
        <v>100</v>
      </c>
      <c r="G34" s="17">
        <f t="shared" si="2"/>
        <v>100</v>
      </c>
      <c r="H34" s="17">
        <f>H35</f>
        <v>80</v>
      </c>
      <c r="I34" s="17">
        <f t="shared" si="1"/>
        <v>80</v>
      </c>
    </row>
    <row r="35" spans="1:9" ht="91.5" customHeight="1">
      <c r="A35" s="15" t="s">
        <v>68</v>
      </c>
      <c r="B35" s="4" t="s">
        <v>69</v>
      </c>
      <c r="C35" s="17">
        <v>100</v>
      </c>
      <c r="D35" s="17">
        <v>100</v>
      </c>
      <c r="E35" s="17">
        <v>100</v>
      </c>
      <c r="F35" s="17">
        <v>100</v>
      </c>
      <c r="G35" s="17">
        <f t="shared" si="2"/>
        <v>100</v>
      </c>
      <c r="H35" s="17">
        <v>80</v>
      </c>
      <c r="I35" s="17">
        <f t="shared" si="1"/>
        <v>80</v>
      </c>
    </row>
    <row r="36" spans="1:9" ht="27" customHeight="1">
      <c r="A36" s="14" t="s">
        <v>87</v>
      </c>
      <c r="B36" s="4" t="s">
        <v>90</v>
      </c>
      <c r="C36" s="17">
        <v>0</v>
      </c>
      <c r="D36" s="17">
        <f aca="true" t="shared" si="3" ref="D36:I36">D37+D38</f>
        <v>4891.97</v>
      </c>
      <c r="E36" s="17">
        <f t="shared" si="3"/>
        <v>2569.4</v>
      </c>
      <c r="F36" s="17">
        <f t="shared" si="3"/>
        <v>4892</v>
      </c>
      <c r="G36" s="17">
        <f t="shared" si="3"/>
        <v>200.000626047325</v>
      </c>
      <c r="H36" s="17">
        <f t="shared" si="3"/>
        <v>4874.3</v>
      </c>
      <c r="I36" s="17">
        <f t="shared" si="3"/>
        <v>0</v>
      </c>
    </row>
    <row r="37" spans="1:9" ht="31.5" customHeight="1">
      <c r="A37" s="15" t="s">
        <v>88</v>
      </c>
      <c r="B37" s="4" t="s">
        <v>91</v>
      </c>
      <c r="C37" s="17">
        <v>0</v>
      </c>
      <c r="D37" s="17">
        <v>4791.97</v>
      </c>
      <c r="E37" s="17">
        <v>2469.4</v>
      </c>
      <c r="F37" s="17">
        <v>4792</v>
      </c>
      <c r="G37" s="17">
        <f t="shared" si="2"/>
        <v>100.000626047325</v>
      </c>
      <c r="H37" s="17">
        <v>4874.3</v>
      </c>
      <c r="I37" s="17"/>
    </row>
    <row r="38" spans="1:9" ht="39.75" customHeight="1">
      <c r="A38" s="15" t="s">
        <v>89</v>
      </c>
      <c r="B38" s="4" t="s">
        <v>92</v>
      </c>
      <c r="C38" s="17">
        <v>0</v>
      </c>
      <c r="D38" s="17">
        <v>100</v>
      </c>
      <c r="E38" s="17">
        <v>100</v>
      </c>
      <c r="F38" s="17">
        <v>100</v>
      </c>
      <c r="G38" s="17">
        <f t="shared" si="2"/>
        <v>100</v>
      </c>
      <c r="H38" s="17">
        <v>0</v>
      </c>
      <c r="I38" s="17"/>
    </row>
    <row r="39" spans="1:9" ht="37.5">
      <c r="A39" s="14" t="s">
        <v>26</v>
      </c>
      <c r="B39" s="4" t="s">
        <v>27</v>
      </c>
      <c r="C39" s="17">
        <f>C40+C41+C42</f>
        <v>20035.5</v>
      </c>
      <c r="D39" s="17">
        <f>D40+D41+D42</f>
        <v>46905.9</v>
      </c>
      <c r="E39" s="17">
        <f>E40+E41+E42</f>
        <v>35230</v>
      </c>
      <c r="F39" s="17">
        <f>F40+F41+F42</f>
        <v>46269.4</v>
      </c>
      <c r="G39" s="17">
        <f t="shared" si="2"/>
        <v>98.64302784937502</v>
      </c>
      <c r="H39" s="17">
        <f>H40+H41+H42</f>
        <v>20274</v>
      </c>
      <c r="I39" s="17">
        <f t="shared" si="1"/>
        <v>101.19038706296324</v>
      </c>
    </row>
    <row r="40" spans="1:9" ht="18.75">
      <c r="A40" s="15" t="s">
        <v>28</v>
      </c>
      <c r="B40" s="4" t="s">
        <v>29</v>
      </c>
      <c r="C40" s="17">
        <v>640</v>
      </c>
      <c r="D40" s="17">
        <v>18479.4</v>
      </c>
      <c r="E40" s="17">
        <v>11888.9</v>
      </c>
      <c r="F40" s="17">
        <v>18479.4</v>
      </c>
      <c r="G40" s="17">
        <f t="shared" si="2"/>
        <v>100</v>
      </c>
      <c r="H40" s="17">
        <v>640</v>
      </c>
      <c r="I40" s="17">
        <f t="shared" si="1"/>
        <v>100</v>
      </c>
    </row>
    <row r="41" spans="1:9" ht="18.75">
      <c r="A41" s="15" t="s">
        <v>30</v>
      </c>
      <c r="B41" s="4" t="s">
        <v>31</v>
      </c>
      <c r="C41" s="17">
        <v>11234.5</v>
      </c>
      <c r="D41" s="17">
        <v>20791.9</v>
      </c>
      <c r="E41" s="17">
        <v>17357.1</v>
      </c>
      <c r="F41" s="17">
        <v>20791.9</v>
      </c>
      <c r="G41" s="17">
        <f t="shared" si="2"/>
        <v>100</v>
      </c>
      <c r="H41" s="17">
        <v>15664</v>
      </c>
      <c r="I41" s="17">
        <f t="shared" si="1"/>
        <v>139.42765588143664</v>
      </c>
    </row>
    <row r="42" spans="1:9" ht="18.75">
      <c r="A42" s="15" t="s">
        <v>58</v>
      </c>
      <c r="B42" s="4" t="s">
        <v>59</v>
      </c>
      <c r="C42" s="17">
        <v>8161</v>
      </c>
      <c r="D42" s="17">
        <v>7634.6</v>
      </c>
      <c r="E42" s="17">
        <v>5984</v>
      </c>
      <c r="F42" s="17">
        <v>6998.1</v>
      </c>
      <c r="G42" s="17">
        <f t="shared" si="2"/>
        <v>91.66295549210174</v>
      </c>
      <c r="H42" s="17">
        <v>3970</v>
      </c>
      <c r="I42" s="17">
        <f t="shared" si="1"/>
        <v>48.64599926479598</v>
      </c>
    </row>
    <row r="43" spans="1:9" ht="18.75">
      <c r="A43" s="14" t="s">
        <v>93</v>
      </c>
      <c r="B43" s="4" t="s">
        <v>95</v>
      </c>
      <c r="C43" s="17"/>
      <c r="D43" s="17"/>
      <c r="E43" s="17"/>
      <c r="F43" s="17"/>
      <c r="G43" s="17"/>
      <c r="H43" s="17">
        <f>H44</f>
        <v>20</v>
      </c>
      <c r="I43" s="17"/>
    </row>
    <row r="44" spans="1:9" ht="56.25">
      <c r="A44" s="15" t="s">
        <v>94</v>
      </c>
      <c r="B44" s="4" t="s">
        <v>96</v>
      </c>
      <c r="C44" s="17"/>
      <c r="D44" s="17"/>
      <c r="E44" s="17"/>
      <c r="F44" s="17"/>
      <c r="G44" s="17"/>
      <c r="H44" s="17">
        <v>20</v>
      </c>
      <c r="I44" s="17"/>
    </row>
    <row r="45" spans="1:9" ht="56.25">
      <c r="A45" s="14" t="s">
        <v>32</v>
      </c>
      <c r="B45" s="4" t="s">
        <v>33</v>
      </c>
      <c r="C45" s="17">
        <f>C46</f>
        <v>3556</v>
      </c>
      <c r="D45" s="17">
        <f>D46</f>
        <v>3557.3</v>
      </c>
      <c r="E45" s="17">
        <f>E46</f>
        <v>3208</v>
      </c>
      <c r="F45" s="17">
        <f>F46</f>
        <v>3557.3</v>
      </c>
      <c r="G45" s="17">
        <f t="shared" si="2"/>
        <v>100</v>
      </c>
      <c r="H45" s="17">
        <f>H46</f>
        <v>3995</v>
      </c>
      <c r="I45" s="17">
        <f t="shared" si="1"/>
        <v>112.3453318335208</v>
      </c>
    </row>
    <row r="46" spans="1:9" ht="18.75">
      <c r="A46" s="15" t="s">
        <v>34</v>
      </c>
      <c r="B46" s="7" t="s">
        <v>35</v>
      </c>
      <c r="C46" s="17">
        <v>3556</v>
      </c>
      <c r="D46" s="17">
        <v>3557.3</v>
      </c>
      <c r="E46" s="17">
        <v>3208</v>
      </c>
      <c r="F46" s="17">
        <v>3557.3</v>
      </c>
      <c r="G46" s="17">
        <f t="shared" si="2"/>
        <v>100</v>
      </c>
      <c r="H46" s="17">
        <v>3995</v>
      </c>
      <c r="I46" s="17">
        <f t="shared" si="1"/>
        <v>112.3453318335208</v>
      </c>
    </row>
    <row r="47" spans="1:9" ht="18.75">
      <c r="A47" s="14" t="s">
        <v>62</v>
      </c>
      <c r="B47" s="7" t="s">
        <v>64</v>
      </c>
      <c r="C47" s="17">
        <f>C48</f>
        <v>101</v>
      </c>
      <c r="D47" s="17">
        <f>D48</f>
        <v>134.6</v>
      </c>
      <c r="E47" s="17">
        <f>E48</f>
        <v>111.7</v>
      </c>
      <c r="F47" s="17">
        <f>F48</f>
        <v>134.6</v>
      </c>
      <c r="G47" s="17">
        <f t="shared" si="2"/>
        <v>100</v>
      </c>
      <c r="H47" s="17">
        <f>H48</f>
        <v>160.5</v>
      </c>
      <c r="I47" s="17">
        <f t="shared" si="1"/>
        <v>158.91089108910893</v>
      </c>
    </row>
    <row r="48" spans="1:9" ht="18.75">
      <c r="A48" s="15" t="s">
        <v>63</v>
      </c>
      <c r="B48" s="7" t="s">
        <v>65</v>
      </c>
      <c r="C48" s="17">
        <v>101</v>
      </c>
      <c r="D48" s="17">
        <v>134.6</v>
      </c>
      <c r="E48" s="17">
        <v>111.7</v>
      </c>
      <c r="F48" s="17">
        <v>134.6</v>
      </c>
      <c r="G48" s="17">
        <f t="shared" si="2"/>
        <v>100</v>
      </c>
      <c r="H48" s="17">
        <v>160.5</v>
      </c>
      <c r="I48" s="17">
        <f t="shared" si="1"/>
        <v>158.91089108910893</v>
      </c>
    </row>
    <row r="49" spans="1:9" ht="18.75">
      <c r="A49" s="14" t="s">
        <v>70</v>
      </c>
      <c r="B49" s="7" t="s">
        <v>74</v>
      </c>
      <c r="C49" s="17">
        <f>C50</f>
        <v>1005</v>
      </c>
      <c r="D49" s="17">
        <f>D50</f>
        <v>1005</v>
      </c>
      <c r="E49" s="17">
        <f>E50</f>
        <v>709.3</v>
      </c>
      <c r="F49" s="17">
        <f>F50</f>
        <v>1005</v>
      </c>
      <c r="G49" s="17">
        <f t="shared" si="2"/>
        <v>100</v>
      </c>
      <c r="H49" s="17">
        <f>H50</f>
        <v>900</v>
      </c>
      <c r="I49" s="17">
        <f t="shared" si="1"/>
        <v>89.55223880597015</v>
      </c>
    </row>
    <row r="50" spans="1:9" ht="18.75">
      <c r="A50" s="15" t="s">
        <v>71</v>
      </c>
      <c r="B50" s="7" t="s">
        <v>72</v>
      </c>
      <c r="C50" s="17">
        <v>1005</v>
      </c>
      <c r="D50" s="17">
        <v>1005</v>
      </c>
      <c r="E50" s="17">
        <v>709.3</v>
      </c>
      <c r="F50" s="17">
        <v>1005</v>
      </c>
      <c r="G50" s="17">
        <f t="shared" si="2"/>
        <v>100</v>
      </c>
      <c r="H50" s="17">
        <v>900</v>
      </c>
      <c r="I50" s="17">
        <f t="shared" si="1"/>
        <v>89.55223880597015</v>
      </c>
    </row>
    <row r="51" spans="1:9" ht="18.75">
      <c r="A51" s="15"/>
      <c r="B51" s="11" t="s">
        <v>61</v>
      </c>
      <c r="C51" s="30">
        <f>C31+C36+C39+C45+C34+C47+C49</f>
        <v>28273.5</v>
      </c>
      <c r="D51" s="30">
        <f>D31+D36+D39+D45+D34+D47+D49</f>
        <v>61043.87</v>
      </c>
      <c r="E51" s="30">
        <f>E31+E36+E39+E45+E34+E47+E49</f>
        <v>45181</v>
      </c>
      <c r="F51" s="30">
        <f>F31+F36+F39+F45+F34+F47+F49</f>
        <v>60107.4</v>
      </c>
      <c r="G51" s="17">
        <f t="shared" si="2"/>
        <v>98.46590656850557</v>
      </c>
      <c r="H51" s="30">
        <f>H31+H34+H36+H39+H43+H45+H47+H49</f>
        <v>34148.8</v>
      </c>
      <c r="I51" s="17">
        <f t="shared" si="1"/>
        <v>120.78023590995102</v>
      </c>
    </row>
    <row r="52" spans="1:10" ht="18.75">
      <c r="A52" s="7"/>
      <c r="B52" s="8" t="s">
        <v>51</v>
      </c>
      <c r="C52" s="17">
        <f>C29-C51</f>
        <v>0</v>
      </c>
      <c r="D52" s="17">
        <f>D29-D51</f>
        <v>-706.0212800000008</v>
      </c>
      <c r="E52" s="17">
        <f>E29-E51</f>
        <v>-675.977270000003</v>
      </c>
      <c r="F52" s="17">
        <f>F29-F51</f>
        <v>-672.3512800000026</v>
      </c>
      <c r="G52" s="17"/>
      <c r="H52" s="17">
        <f>H29-H51</f>
        <v>0.00999999999476131</v>
      </c>
      <c r="I52" s="17"/>
      <c r="J52" s="1"/>
    </row>
    <row r="53" spans="2:8" ht="12.75">
      <c r="B53" s="1"/>
      <c r="H53" s="1"/>
    </row>
  </sheetData>
  <sheetProtection/>
  <mergeCells count="11">
    <mergeCell ref="F4:F6"/>
    <mergeCell ref="A29:B29"/>
    <mergeCell ref="A2:I2"/>
    <mergeCell ref="A4:A6"/>
    <mergeCell ref="B4:B6"/>
    <mergeCell ref="C4:C6"/>
    <mergeCell ref="D4:D6"/>
    <mergeCell ref="H4:H6"/>
    <mergeCell ref="I4:I6"/>
    <mergeCell ref="G4:G6"/>
    <mergeCell ref="E4:E6"/>
  </mergeCells>
  <printOptions/>
  <pageMargins left="0.7874015748031497" right="0.7874015748031497" top="0.49" bottom="0.64" header="0.47" footer="0.35"/>
  <pageSetup fitToHeight="3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Пользователь</cp:lastModifiedBy>
  <cp:lastPrinted>2012-11-07T07:40:45Z</cp:lastPrinted>
  <dcterms:created xsi:type="dcterms:W3CDTF">2008-10-29T11:21:30Z</dcterms:created>
  <dcterms:modified xsi:type="dcterms:W3CDTF">2012-11-09T11:03:12Z</dcterms:modified>
  <cp:category/>
  <cp:version/>
  <cp:contentType/>
  <cp:contentStatus/>
</cp:coreProperties>
</file>